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esktop\ESTADOS FINANCIEROS COMPARATIVOS  AL CIERRE FISCAL 2024-2023\"/>
    </mc:Choice>
  </mc:AlternateContent>
  <xr:revisionPtr revIDLastSave="0" documentId="8_{7C2ADC2A-61D4-4A81-AEC7-C5C1E80219EB}" xr6:coauthVersionLast="47" xr6:coauthVersionMax="47" xr10:uidLastSave="{00000000-0000-0000-0000-000000000000}"/>
  <bookViews>
    <workbookView xWindow="-120" yWindow="-120" windowWidth="20730" windowHeight="11040" xr2:uid="{A3656AFB-4F53-4360-B435-826C47EB999B}"/>
  </bookViews>
  <sheets>
    <sheet name="Estado de Situación" sheetId="1" r:id="rId1"/>
  </sheets>
  <externalReferences>
    <externalReference r:id="rId2"/>
  </externalReferences>
  <definedNames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7" i="1"/>
  <c r="E46" i="1"/>
  <c r="E50" i="1" s="1"/>
  <c r="C46" i="1"/>
  <c r="C50" i="1" s="1"/>
  <c r="E41" i="1"/>
  <c r="C41" i="1"/>
  <c r="E31" i="1"/>
  <c r="C31" i="1"/>
  <c r="E30" i="1"/>
  <c r="C30" i="1"/>
  <c r="E29" i="1"/>
  <c r="C29" i="1"/>
  <c r="E28" i="1"/>
  <c r="E32" i="1" s="1"/>
  <c r="E43" i="1" s="1"/>
  <c r="E51" i="1" s="1"/>
  <c r="C28" i="1"/>
  <c r="C32" i="1" s="1"/>
  <c r="C43" i="1" s="1"/>
  <c r="C51" i="1" s="1"/>
  <c r="E21" i="1"/>
  <c r="C21" i="1"/>
  <c r="E20" i="1"/>
  <c r="C20" i="1"/>
  <c r="C17" i="1"/>
  <c r="C23" i="1" s="1"/>
  <c r="C15" i="1"/>
  <c r="E14" i="1"/>
  <c r="C14" i="1"/>
  <c r="E10" i="1"/>
  <c r="E17" i="1" s="1"/>
  <c r="E23" i="1" s="1"/>
  <c r="C10" i="1"/>
</calcChain>
</file>

<file path=xl/sharedStrings.xml><?xml version="1.0" encoding="utf-8"?>
<sst xmlns="http://schemas.openxmlformats.org/spreadsheetml/2006/main" count="48" uniqueCount="47">
  <si>
    <t>Defensa Civil</t>
  </si>
  <si>
    <t>Estado de Situación Financiera</t>
  </si>
  <si>
    <t>Al 31 de diciembre de 2024 y 2023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</si>
  <si>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</si>
  <si>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</si>
  <si>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</si>
  <si>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</si>
  <si>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</si>
  <si>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</si>
  <si>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10)</t>
  </si>
  <si>
    <t>Inventarios (Nota 8)</t>
  </si>
  <si>
    <t>Pagos anticipados (Nota 9)</t>
  </si>
  <si>
    <t>Otros activos corrientes (Nota 13)</t>
  </si>
  <si>
    <t>Total activos corrientes</t>
  </si>
  <si>
    <t>Activos no corrientes</t>
  </si>
  <si>
    <t>Propiedad, planta y equipo neto (Nota 10)</t>
  </si>
  <si>
    <t>Total activos no corrientes</t>
  </si>
  <si>
    <t>Total activos</t>
  </si>
  <si>
    <t>Pasivos corrientes</t>
  </si>
  <si>
    <t>Total pasivos corrientes</t>
  </si>
  <si>
    <t>Sobregiro Bancario (Nota 11)</t>
  </si>
  <si>
    <t>Cuentas por pagar a corto plazo (Nota 12)</t>
  </si>
  <si>
    <t>Retenciones y acumulaciones por pagar (Nota 13 )</t>
  </si>
  <si>
    <t>Beneficios a empleados a corto plazo (Nota 14)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</si>
  <si>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</si>
  <si>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</si>
  <si>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</si>
  <si>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</si>
  <si>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</si>
  <si>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</si>
  <si>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</si>
  <si>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</si>
  <si>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</si>
  <si>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 15)</t>
  </si>
  <si>
    <t>Capital</t>
  </si>
  <si>
    <t xml:space="preserve">Resultados positivos (ahorro)/negativo (desahorro) </t>
  </si>
  <si>
    <t>Resultado acumulado</t>
  </si>
  <si>
    <t>Ajuste al patrimonio</t>
  </si>
  <si>
    <t>Patrimonio Neto</t>
  </si>
  <si>
    <t>Total Activos Netos/Patrimonio mas Pasivos</t>
  </si>
  <si>
    <t>Las notas en las páginas 7 a 15 son parte integral de estos Estados Financieros.</t>
  </si>
  <si>
    <t>_______________________________</t>
  </si>
  <si>
    <t>Firma del Director  o Presidente</t>
  </si>
  <si>
    <t>Firma del Financiero</t>
  </si>
  <si>
    <t>___________________________</t>
  </si>
  <si>
    <t>Firma del Enc. Administrativo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</si>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</sst>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1" fontId="6" fillId="0" borderId="0" xfId="0" applyNumberFormat="1" applyFont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41" fontId="7" fillId="0" borderId="0" xfId="0" applyNumberFormat="1" applyFont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41" fontId="4" fillId="0" borderId="3" xfId="0" applyNumberFormat="1" applyFont="1" applyBorder="1" applyAlignment="1">
      <alignment horizontal="center" vertical="center" wrapText="1"/>
    </xf>
    <xf numFmtId="164" fontId="3" fillId="0" borderId="0" xfId="1" applyFont="1"/>
    <xf numFmtId="41" fontId="6" fillId="2" borderId="0" xfId="0" applyNumberFormat="1" applyFont="1" applyFill="1" applyAlignment="1">
      <alignment horizontal="center" vertical="center" wrapText="1"/>
    </xf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4" fontId="9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ESTADOS%20FINANCIEROS%20COMPARATIVOS%20%20AL%20CIERRE%20FISCAL%202024-2023\Estados%20Financieros%20Comparativos%202024-2023.xlsx" TargetMode="External"/><Relationship Id="rId1" Type="http://schemas.openxmlformats.org/officeDocument/2006/relationships/externalLinkPath" Target="Estados%20Financieros%20Comparativos%2020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Hoja1"/>
      <sheetName val="Hoja2"/>
      <sheetName val="Hoja4"/>
      <sheetName val="Hoja5"/>
      <sheetName val="Hoja6"/>
      <sheetName val="Hoja7"/>
      <sheetName val="Hoja8"/>
      <sheetName val="Hoja9"/>
      <sheetName val="Cambio del Patrimonio"/>
      <sheetName val="Flujo de Efectivo"/>
      <sheetName val="Estado de los Importes consolid"/>
      <sheetName val="NOTAS 7 AL 48 "/>
      <sheetName val="INGRESO POR DONACIONES"/>
      <sheetName val="RECLAS-POLIZA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F17">
            <v>24101120.289999999</v>
          </cell>
          <cell r="H17">
            <v>26218835.09</v>
          </cell>
        </row>
        <row r="47">
          <cell r="F47">
            <v>4181019.2199999997</v>
          </cell>
          <cell r="H47">
            <v>3137922.45</v>
          </cell>
        </row>
        <row r="55">
          <cell r="F55">
            <v>348688.63261122111</v>
          </cell>
        </row>
        <row r="76">
          <cell r="J76">
            <v>88479076.169999987</v>
          </cell>
        </row>
        <row r="93">
          <cell r="J93">
            <v>63670131.980000019</v>
          </cell>
        </row>
        <row r="105">
          <cell r="H105">
            <v>95757.2</v>
          </cell>
        </row>
        <row r="106">
          <cell r="F106">
            <v>0</v>
          </cell>
        </row>
        <row r="117">
          <cell r="F117">
            <v>12089019.550000001</v>
          </cell>
          <cell r="H117">
            <v>22217542.550000001</v>
          </cell>
        </row>
        <row r="124">
          <cell r="F124">
            <v>410770.97</v>
          </cell>
          <cell r="H124">
            <v>410673.39</v>
          </cell>
        </row>
        <row r="133">
          <cell r="F133">
            <v>2324445.2799999998</v>
          </cell>
          <cell r="H133">
            <v>2008534.8800000001</v>
          </cell>
        </row>
        <row r="148">
          <cell r="F148">
            <v>51695326</v>
          </cell>
          <cell r="H148">
            <v>51695326</v>
          </cell>
        </row>
        <row r="149">
          <cell r="F149">
            <v>33991286.599999905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E14F-5B31-46E4-BC74-C0BE56CA0BB2}">
  <dimension ref="B1:H68"/>
  <sheetViews>
    <sheetView tabSelected="1" zoomScale="150" zoomScaleNormal="150" workbookViewId="0">
      <selection activeCell="B65" sqref="B65"/>
    </sheetView>
  </sheetViews>
  <sheetFormatPr baseColWidth="10" defaultColWidth="11.42578125" defaultRowHeight="12.75" x14ac:dyDescent="0.2"/>
  <cols>
    <col min="1" max="1" width="3.28515625" style="2" customWidth="1"/>
    <col min="2" max="2" width="50" style="2" customWidth="1"/>
    <col min="3" max="3" width="16.28515625" style="2" customWidth="1"/>
    <col min="4" max="4" width="1.42578125" style="2" customWidth="1"/>
    <col min="5" max="5" width="15.85546875" style="2" customWidth="1"/>
    <col min="6" max="6" width="42.28515625" style="2" bestFit="1" customWidth="1"/>
    <col min="7" max="7" width="18" style="2" bestFit="1" customWidth="1"/>
    <col min="8" max="8" width="12.28515625" style="2" bestFit="1" customWidth="1"/>
    <col min="9" max="16384" width="11.42578125" style="2"/>
  </cols>
  <sheetData>
    <row r="1" spans="2:7" ht="35.25" customHeight="1" x14ac:dyDescent="0.2">
      <c r="B1" s="1"/>
      <c r="C1" s="1"/>
      <c r="D1" s="1"/>
      <c r="E1" s="1"/>
    </row>
    <row r="2" spans="2:7" ht="15.75" x14ac:dyDescent="0.2">
      <c r="B2" s="3" t="s">
        <v>0</v>
      </c>
      <c r="C2" s="3"/>
      <c r="D2" s="3"/>
      <c r="E2" s="3"/>
    </row>
    <row r="3" spans="2:7" ht="15.75" x14ac:dyDescent="0.2">
      <c r="B3" s="3" t="s">
        <v>1</v>
      </c>
      <c r="C3" s="3"/>
      <c r="D3" s="3"/>
      <c r="E3" s="3"/>
    </row>
    <row r="4" spans="2:7" ht="15.75" x14ac:dyDescent="0.2">
      <c r="B4" s="3" t="s">
        <v>2</v>
      </c>
      <c r="C4" s="3"/>
      <c r="D4" s="3"/>
      <c r="E4" s="3"/>
    </row>
    <row r="5" spans="2:7" ht="15.75" x14ac:dyDescent="0.2">
      <c r="B5" s="3" t="s">
        <v>3</v>
      </c>
      <c r="C5" s="3"/>
      <c r="D5" s="3"/>
      <c r="E5" s="3"/>
    </row>
    <row r="6" spans="2:7" ht="4.5" customHeight="1" x14ac:dyDescent="0.2">
      <c r="B6" s="4"/>
      <c r="C6" s="4"/>
      <c r="D6" s="4"/>
      <c r="E6" s="4"/>
    </row>
    <row r="7" spans="2:7" ht="12.75" customHeight="1" x14ac:dyDescent="0.2">
      <c r="B7" s="5"/>
      <c r="C7" s="6">
        <v>2024</v>
      </c>
      <c r="D7" s="6"/>
      <c r="E7" s="6">
        <v>2023</v>
      </c>
      <c r="F7" s="7"/>
    </row>
    <row r="8" spans="2:7" ht="15.75" x14ac:dyDescent="0.2">
      <c r="B8" s="8" t="s">
        <v>4</v>
      </c>
      <c r="C8" s="5"/>
      <c r="D8" s="5"/>
      <c r="E8" s="5"/>
    </row>
    <row r="9" spans="2:7" ht="15.75" x14ac:dyDescent="0.2">
      <c r="B9" s="8" t="s">
        <v>5</v>
      </c>
      <c r="C9" s="5"/>
      <c r="D9" s="5"/>
      <c r="E9" s="5"/>
    </row>
    <row r="10" spans="2:7" ht="15.75" x14ac:dyDescent="0.2">
      <c r="B10" s="9" t="s">
        <v>6</v>
      </c>
      <c r="C10" s="10">
        <f>+'[1]NOTAS 7 AL 48 '!F17</f>
        <v>24101120.289999999</v>
      </c>
      <c r="D10" s="10"/>
      <c r="E10" s="10">
        <f>+'[1]NOTAS 7 AL 48 '!H17</f>
        <v>26218835.09</v>
      </c>
      <c r="F10" s="7"/>
    </row>
    <row r="11" spans="2:7" ht="15.75" hidden="1" x14ac:dyDescent="0.2">
      <c r="B11" s="9" t="s">
        <v>7</v>
      </c>
      <c r="C11" s="10">
        <v>0</v>
      </c>
      <c r="D11" s="10"/>
      <c r="E11" s="10"/>
    </row>
    <row r="12" spans="2:7" ht="15.75" hidden="1" x14ac:dyDescent="0.2">
      <c r="B12" s="9" t="s">
        <v>8</v>
      </c>
      <c r="C12" s="10">
        <v>0</v>
      </c>
      <c r="D12" s="10"/>
      <c r="E12" s="10"/>
    </row>
    <row r="13" spans="2:7" ht="15.75" hidden="1" x14ac:dyDescent="0.2">
      <c r="B13" s="9" t="s">
        <v>9</v>
      </c>
      <c r="C13" s="10">
        <v>0</v>
      </c>
      <c r="D13" s="10"/>
      <c r="E13" s="10"/>
    </row>
    <row r="14" spans="2:7" ht="15.75" x14ac:dyDescent="0.2">
      <c r="B14" s="9" t="s">
        <v>10</v>
      </c>
      <c r="C14" s="10">
        <f>+'[1]NOTAS 7 AL 48 '!F47</f>
        <v>4181019.2199999997</v>
      </c>
      <c r="D14" s="10"/>
      <c r="E14" s="10">
        <f>'[1]NOTAS 7 AL 48 '!H47</f>
        <v>3137922.45</v>
      </c>
      <c r="F14" s="7"/>
      <c r="G14" s="7"/>
    </row>
    <row r="15" spans="2:7" ht="15.75" x14ac:dyDescent="0.2">
      <c r="B15" s="9" t="s">
        <v>11</v>
      </c>
      <c r="C15" s="11">
        <f>+'[1]NOTAS 7 AL 48 '!F55</f>
        <v>348688.63261122111</v>
      </c>
      <c r="D15" s="10"/>
      <c r="E15" s="11">
        <v>0</v>
      </c>
    </row>
    <row r="16" spans="2:7" ht="15.75" hidden="1" x14ac:dyDescent="0.2">
      <c r="B16" s="9" t="s">
        <v>12</v>
      </c>
      <c r="C16" s="11">
        <v>0</v>
      </c>
      <c r="D16" s="10"/>
      <c r="E16" s="11">
        <v>0</v>
      </c>
    </row>
    <row r="17" spans="2:8" ht="15.75" x14ac:dyDescent="0.2">
      <c r="B17" s="8" t="s">
        <v>13</v>
      </c>
      <c r="C17" s="12">
        <f>SUM(C10:C16)</f>
        <v>28630828.14261122</v>
      </c>
      <c r="D17" s="12"/>
      <c r="E17" s="12">
        <f>SUM(E10:E16)</f>
        <v>29356757.539999999</v>
      </c>
      <c r="F17" s="7"/>
    </row>
    <row r="18" spans="2:8" ht="6.75" customHeight="1" x14ac:dyDescent="0.2">
      <c r="B18" s="8"/>
      <c r="C18" s="12"/>
      <c r="D18" s="12"/>
      <c r="E18" s="12"/>
    </row>
    <row r="19" spans="2:8" ht="15.75" x14ac:dyDescent="0.2">
      <c r="B19" s="8" t="s">
        <v>14</v>
      </c>
      <c r="C19" s="13"/>
      <c r="D19" s="13"/>
      <c r="E19" s="13"/>
      <c r="F19" s="7"/>
    </row>
    <row r="20" spans="2:8" ht="15.75" x14ac:dyDescent="0.2">
      <c r="B20" s="9" t="s">
        <v>15</v>
      </c>
      <c r="C20" s="11">
        <f>+'[1]NOTAS 7 AL 48 '!J76</f>
        <v>88479076.169999987</v>
      </c>
      <c r="D20" s="10"/>
      <c r="E20" s="11">
        <f>+'[1]NOTAS 7 AL 48 '!J93</f>
        <v>63670131.980000019</v>
      </c>
      <c r="F20" s="7"/>
      <c r="G20" s="7"/>
    </row>
    <row r="21" spans="2:8" ht="15.75" x14ac:dyDescent="0.2">
      <c r="B21" s="8" t="s">
        <v>16</v>
      </c>
      <c r="C21" s="12">
        <f>SUM(C20:C20)</f>
        <v>88479076.169999987</v>
      </c>
      <c r="D21" s="12"/>
      <c r="E21" s="12">
        <f>SUM(E20:E20)</f>
        <v>63670131.980000019</v>
      </c>
      <c r="F21" s="7"/>
    </row>
    <row r="22" spans="2:8" ht="6" customHeight="1" x14ac:dyDescent="0.2">
      <c r="B22" s="8"/>
      <c r="C22" s="12"/>
      <c r="D22" s="12"/>
      <c r="E22" s="12"/>
      <c r="F22" s="7"/>
    </row>
    <row r="23" spans="2:8" ht="16.5" thickBot="1" x14ac:dyDescent="0.25">
      <c r="B23" s="8" t="s">
        <v>17</v>
      </c>
      <c r="C23" s="14">
        <f>+C17+C21</f>
        <v>117109904.31261121</v>
      </c>
      <c r="D23" s="12"/>
      <c r="E23" s="14">
        <f>+E17+E21</f>
        <v>93026889.520000011</v>
      </c>
      <c r="F23" s="7"/>
    </row>
    <row r="24" spans="2:8" ht="13.5" customHeight="1" thickTop="1" x14ac:dyDescent="0.2">
      <c r="B24" s="8"/>
      <c r="C24" s="15"/>
      <c r="D24" s="15"/>
      <c r="E24" s="15"/>
      <c r="F24" s="7"/>
    </row>
    <row r="25" spans="2:8" ht="15.75" x14ac:dyDescent="0.2">
      <c r="B25" s="8" t="s">
        <v>18</v>
      </c>
      <c r="C25" s="16"/>
      <c r="D25" s="16"/>
      <c r="E25" s="16"/>
      <c r="F25" s="7"/>
    </row>
    <row r="26" spans="2:8" ht="15.75" x14ac:dyDescent="0.2">
      <c r="B26" s="8" t="s">
        <v>19</v>
      </c>
      <c r="C26" s="15">
        <v>0</v>
      </c>
      <c r="D26" s="15"/>
      <c r="E26" s="15">
        <v>0</v>
      </c>
      <c r="F26" s="7"/>
    </row>
    <row r="27" spans="2:8" ht="15.75" x14ac:dyDescent="0.2">
      <c r="B27" s="8"/>
      <c r="C27" s="17"/>
      <c r="D27" s="17"/>
      <c r="E27" s="17"/>
      <c r="F27" s="7"/>
    </row>
    <row r="28" spans="2:8" ht="15.75" x14ac:dyDescent="0.2">
      <c r="B28" s="9" t="s">
        <v>20</v>
      </c>
      <c r="C28" s="10">
        <f>+'[1]NOTAS 7 AL 48 '!F106</f>
        <v>0</v>
      </c>
      <c r="D28" s="10"/>
      <c r="E28" s="10">
        <f>+'[1]NOTAS 7 AL 48 '!H105</f>
        <v>95757.2</v>
      </c>
      <c r="F28" s="7"/>
    </row>
    <row r="29" spans="2:8" ht="15.75" x14ac:dyDescent="0.2">
      <c r="B29" s="9" t="s">
        <v>21</v>
      </c>
      <c r="C29" s="10">
        <f>+'[1]NOTAS 7 AL 48 '!F117</f>
        <v>12089019.550000001</v>
      </c>
      <c r="D29" s="10"/>
      <c r="E29" s="10">
        <f>+'[1]NOTAS 7 AL 48 '!H117</f>
        <v>22217542.550000001</v>
      </c>
      <c r="F29" s="7"/>
      <c r="G29" s="7"/>
      <c r="H29" s="7"/>
    </row>
    <row r="30" spans="2:8" ht="15.75" x14ac:dyDescent="0.2">
      <c r="B30" s="9" t="s">
        <v>22</v>
      </c>
      <c r="C30" s="10">
        <f>'[1]NOTAS 7 AL 48 '!F124</f>
        <v>410770.97</v>
      </c>
      <c r="D30" s="10"/>
      <c r="E30" s="10">
        <f>+'[1]NOTAS 7 AL 48 '!H124</f>
        <v>410673.39</v>
      </c>
      <c r="F30" s="7"/>
      <c r="G30" s="7"/>
      <c r="H30" s="7"/>
    </row>
    <row r="31" spans="2:8" ht="15.75" x14ac:dyDescent="0.2">
      <c r="B31" s="9" t="s">
        <v>23</v>
      </c>
      <c r="C31" s="11">
        <f>'[1]NOTAS 7 AL 48 '!F133</f>
        <v>2324445.2799999998</v>
      </c>
      <c r="D31" s="10"/>
      <c r="E31" s="11">
        <f>'[1]NOTAS 7 AL 48 '!H133</f>
        <v>2008534.8800000001</v>
      </c>
      <c r="F31" s="7"/>
      <c r="H31" s="7"/>
    </row>
    <row r="32" spans="2:8" ht="15.75" x14ac:dyDescent="0.2">
      <c r="B32" s="8" t="s">
        <v>19</v>
      </c>
      <c r="C32" s="12">
        <f>+C28+C29+C30+C31</f>
        <v>14824235.800000001</v>
      </c>
      <c r="D32" s="12"/>
      <c r="E32" s="12">
        <f>SUM(E29:E31)+E28</f>
        <v>24732508.02</v>
      </c>
      <c r="F32" s="7"/>
    </row>
    <row r="33" spans="2:7" ht="8.25" customHeight="1" x14ac:dyDescent="0.2">
      <c r="B33" s="8"/>
      <c r="C33" s="12"/>
      <c r="D33" s="12"/>
      <c r="E33" s="12"/>
      <c r="F33" s="7"/>
    </row>
    <row r="34" spans="2:7" ht="15.75" x14ac:dyDescent="0.2">
      <c r="B34" s="8" t="s">
        <v>24</v>
      </c>
      <c r="C34" s="18"/>
      <c r="D34" s="18"/>
      <c r="E34" s="18"/>
      <c r="F34" s="7"/>
    </row>
    <row r="35" spans="2:7" ht="15.75" hidden="1" x14ac:dyDescent="0.2">
      <c r="B35" s="19" t="s">
        <v>25</v>
      </c>
      <c r="C35" s="10">
        <v>0</v>
      </c>
      <c r="D35" s="10"/>
      <c r="E35" s="10">
        <v>0</v>
      </c>
      <c r="F35" s="7"/>
    </row>
    <row r="36" spans="2:7" ht="15.75" hidden="1" x14ac:dyDescent="0.2">
      <c r="B36" s="19" t="s">
        <v>26</v>
      </c>
      <c r="C36" s="10">
        <v>0</v>
      </c>
      <c r="D36" s="10"/>
      <c r="E36" s="10">
        <v>0</v>
      </c>
      <c r="F36" s="7"/>
    </row>
    <row r="37" spans="2:7" ht="15.75" hidden="1" x14ac:dyDescent="0.2">
      <c r="B37" s="19" t="s">
        <v>27</v>
      </c>
      <c r="C37" s="10">
        <v>0</v>
      </c>
      <c r="D37" s="10"/>
      <c r="E37" s="10">
        <v>0</v>
      </c>
      <c r="F37" s="7"/>
    </row>
    <row r="38" spans="2:7" ht="15.75" hidden="1" x14ac:dyDescent="0.2">
      <c r="B38" s="19" t="s">
        <v>28</v>
      </c>
      <c r="C38" s="10">
        <v>0</v>
      </c>
      <c r="D38" s="10"/>
      <c r="E38" s="10">
        <v>0</v>
      </c>
      <c r="F38" s="7"/>
    </row>
    <row r="39" spans="2:7" ht="15.75" hidden="1" x14ac:dyDescent="0.2">
      <c r="B39" s="19" t="s">
        <v>29</v>
      </c>
      <c r="C39" s="10">
        <v>0</v>
      </c>
      <c r="D39" s="10"/>
      <c r="E39" s="10">
        <v>0</v>
      </c>
      <c r="F39" s="7"/>
    </row>
    <row r="40" spans="2:7" ht="15.75" hidden="1" x14ac:dyDescent="0.2">
      <c r="B40" s="19" t="s">
        <v>30</v>
      </c>
      <c r="C40" s="11">
        <v>0</v>
      </c>
      <c r="D40" s="10"/>
      <c r="E40" s="11">
        <v>0</v>
      </c>
      <c r="F40" s="7"/>
    </row>
    <row r="41" spans="2:7" ht="15.75" x14ac:dyDescent="0.2">
      <c r="B41" s="8" t="s">
        <v>31</v>
      </c>
      <c r="C41" s="12">
        <f>SUM(C35:C40)</f>
        <v>0</v>
      </c>
      <c r="D41" s="12"/>
      <c r="E41" s="12">
        <f>SUM(E35:E40)</f>
        <v>0</v>
      </c>
      <c r="F41" s="7"/>
    </row>
    <row r="42" spans="2:7" ht="10.5" customHeight="1" x14ac:dyDescent="0.2">
      <c r="B42" s="8"/>
      <c r="C42" s="12"/>
      <c r="D42" s="12"/>
      <c r="E42" s="12"/>
      <c r="F42" s="7"/>
    </row>
    <row r="43" spans="2:7" ht="15.75" x14ac:dyDescent="0.2">
      <c r="B43" s="8" t="s">
        <v>32</v>
      </c>
      <c r="C43" s="20">
        <f>+C32+C41</f>
        <v>14824235.800000001</v>
      </c>
      <c r="D43" s="12"/>
      <c r="E43" s="20">
        <f>+E32+E41</f>
        <v>24732508.02</v>
      </c>
      <c r="F43" s="7"/>
      <c r="G43" s="7"/>
    </row>
    <row r="44" spans="2:7" ht="9" customHeight="1" x14ac:dyDescent="0.2">
      <c r="B44" s="8"/>
      <c r="C44" s="12"/>
      <c r="D44" s="12"/>
      <c r="E44" s="12"/>
      <c r="G44" s="21"/>
    </row>
    <row r="45" spans="2:7" ht="15.75" x14ac:dyDescent="0.2">
      <c r="B45" s="8" t="s">
        <v>33</v>
      </c>
      <c r="C45" s="18"/>
      <c r="D45" s="18"/>
      <c r="E45" s="10"/>
      <c r="F45" s="21"/>
      <c r="G45" s="21"/>
    </row>
    <row r="46" spans="2:7" ht="15.75" x14ac:dyDescent="0.2">
      <c r="B46" s="9" t="s">
        <v>34</v>
      </c>
      <c r="C46" s="10">
        <f>'[1]NOTAS 7 AL 48 '!F148</f>
        <v>51695326</v>
      </c>
      <c r="D46" s="22"/>
      <c r="E46" s="10">
        <f>'[1]NOTAS 7 AL 48 '!H148</f>
        <v>51695326</v>
      </c>
      <c r="F46" s="21"/>
      <c r="G46" s="21"/>
    </row>
    <row r="47" spans="2:7" ht="15.75" x14ac:dyDescent="0.2">
      <c r="B47" s="9" t="s">
        <v>35</v>
      </c>
      <c r="C47" s="10">
        <f>'[1]NOTAS 7 AL 48 '!F149</f>
        <v>33991286.599999905</v>
      </c>
      <c r="D47" s="10"/>
      <c r="E47" s="10">
        <v>-10702870</v>
      </c>
      <c r="F47" s="7"/>
      <c r="G47" s="21"/>
    </row>
    <row r="48" spans="2:7" ht="15.75" x14ac:dyDescent="0.2">
      <c r="B48" s="9" t="s">
        <v>36</v>
      </c>
      <c r="C48" s="10">
        <f>+E47+E48+'[1]Cambio del Patrimonio'!F19</f>
        <v>16599056</v>
      </c>
      <c r="D48" s="10"/>
      <c r="E48" s="11">
        <v>27301926</v>
      </c>
      <c r="F48" s="7"/>
      <c r="G48" s="21"/>
    </row>
    <row r="49" spans="2:7" ht="15.75" x14ac:dyDescent="0.2">
      <c r="B49" s="9" t="s">
        <v>37</v>
      </c>
      <c r="C49" s="11"/>
      <c r="D49" s="10"/>
      <c r="E49" s="11">
        <v>0</v>
      </c>
      <c r="G49" s="21"/>
    </row>
    <row r="50" spans="2:7" s="24" customFormat="1" ht="15.75" x14ac:dyDescent="0.2">
      <c r="B50" s="8" t="s">
        <v>38</v>
      </c>
      <c r="C50" s="12">
        <f>SUM(C46:C49)</f>
        <v>102285668.5999999</v>
      </c>
      <c r="D50" s="12"/>
      <c r="E50" s="12">
        <f>SUM(E46:E49)</f>
        <v>68294382</v>
      </c>
      <c r="F50" s="23"/>
      <c r="G50" s="21"/>
    </row>
    <row r="51" spans="2:7" ht="16.5" thickBot="1" x14ac:dyDescent="0.25">
      <c r="B51" s="8" t="s">
        <v>39</v>
      </c>
      <c r="C51" s="14">
        <f>+C43+C50</f>
        <v>117109904.3999999</v>
      </c>
      <c r="D51" s="12"/>
      <c r="E51" s="14">
        <f>E43+E50</f>
        <v>93026890.019999996</v>
      </c>
      <c r="F51" s="7"/>
      <c r="G51" s="21"/>
    </row>
    <row r="52" spans="2:7" ht="16.5" thickTop="1" x14ac:dyDescent="0.25">
      <c r="B52" s="25"/>
      <c r="C52" s="26"/>
      <c r="D52" s="26"/>
      <c r="E52" s="26"/>
      <c r="F52" s="7"/>
      <c r="G52" s="21"/>
    </row>
    <row r="53" spans="2:7" ht="9" customHeight="1" x14ac:dyDescent="0.25">
      <c r="B53" s="27"/>
      <c r="C53" s="28"/>
      <c r="D53" s="28"/>
      <c r="E53" s="28"/>
      <c r="F53" s="7"/>
      <c r="G53" s="21"/>
    </row>
    <row r="54" spans="2:7" ht="15.75" x14ac:dyDescent="0.25">
      <c r="B54" s="29" t="s">
        <v>40</v>
      </c>
      <c r="C54" s="28"/>
      <c r="D54" s="28"/>
      <c r="E54" s="28"/>
      <c r="G54" s="21"/>
    </row>
    <row r="55" spans="2:7" ht="15.75" x14ac:dyDescent="0.25">
      <c r="B55" s="27"/>
      <c r="C55" s="28"/>
      <c r="D55" s="28"/>
      <c r="E55" s="28"/>
      <c r="G55" s="21"/>
    </row>
    <row r="56" spans="2:7" ht="15.75" x14ac:dyDescent="0.25">
      <c r="B56" s="27"/>
      <c r="C56" s="27"/>
      <c r="D56" s="27"/>
      <c r="E56" s="27"/>
      <c r="G56" s="21"/>
    </row>
    <row r="57" spans="2:7" ht="15.75" x14ac:dyDescent="0.25">
      <c r="B57" s="30" t="s">
        <v>41</v>
      </c>
      <c r="C57" s="31"/>
      <c r="D57" s="31"/>
      <c r="E57" s="31"/>
      <c r="G57" s="21"/>
    </row>
    <row r="58" spans="2:7" ht="15.75" x14ac:dyDescent="0.25">
      <c r="B58" s="30" t="s">
        <v>42</v>
      </c>
      <c r="C58" s="32" t="s">
        <v>43</v>
      </c>
      <c r="D58" s="32"/>
      <c r="E58" s="32"/>
      <c r="G58" s="21"/>
    </row>
    <row r="59" spans="2:7" ht="15.75" x14ac:dyDescent="0.25">
      <c r="B59" s="27"/>
      <c r="C59" s="27"/>
      <c r="D59" s="27"/>
      <c r="E59" s="27"/>
      <c r="G59" s="21"/>
    </row>
    <row r="60" spans="2:7" ht="15.75" x14ac:dyDescent="0.25">
      <c r="B60" s="30" t="s">
        <v>44</v>
      </c>
      <c r="C60" s="31"/>
      <c r="D60" s="31"/>
      <c r="E60" s="31"/>
      <c r="G60" s="21"/>
    </row>
    <row r="61" spans="2:7" ht="15.75" x14ac:dyDescent="0.25">
      <c r="B61" s="30" t="s">
        <v>45</v>
      </c>
      <c r="C61" s="32" t="s">
        <v>46</v>
      </c>
      <c r="D61" s="32"/>
      <c r="E61" s="32"/>
      <c r="G61" s="21"/>
    </row>
    <row r="62" spans="2:7" x14ac:dyDescent="0.2">
      <c r="G62" s="21"/>
    </row>
    <row r="63" spans="2:7" x14ac:dyDescent="0.2">
      <c r="G63" s="21"/>
    </row>
    <row r="64" spans="2:7" x14ac:dyDescent="0.2">
      <c r="G64" s="21"/>
    </row>
    <row r="65" spans="7:7" x14ac:dyDescent="0.2">
      <c r="G65" s="21"/>
    </row>
    <row r="66" spans="7:7" x14ac:dyDescent="0.2">
      <c r="G66" s="21"/>
    </row>
    <row r="67" spans="7:7" x14ac:dyDescent="0.2">
      <c r="G67" s="23"/>
    </row>
    <row r="68" spans="7:7" x14ac:dyDescent="0.2">
      <c r="G68" s="7"/>
    </row>
  </sheetData>
  <mergeCells count="7">
    <mergeCell ref="C61:E61"/>
    <mergeCell ref="B1:E1"/>
    <mergeCell ref="B2:E2"/>
    <mergeCell ref="B3:E3"/>
    <mergeCell ref="B4:E4"/>
    <mergeCell ref="B5:E5"/>
    <mergeCell ref="C58:E58"/>
  </mergeCells>
  <pageMargins left="1.1023622047244095" right="0.70866141732283472" top="1.5354330708661419" bottom="0.74803149606299213" header="0.31496062992125984" footer="0.31496062992125984"/>
  <pageSetup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Reynaldo Javier</cp:lastModifiedBy>
  <dcterms:created xsi:type="dcterms:W3CDTF">2025-01-23T20:13:37Z</dcterms:created>
  <dcterms:modified xsi:type="dcterms:W3CDTF">2025-01-23T20:14:12Z</dcterms:modified>
</cp:coreProperties>
</file>